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Forecast" sheetId="4" state="visible" r:id="rId4"/>
  </sheets>
  <definedNames>
    <definedName name="_xlnm.Print_Area" localSheetId="0">'Read me'!$A$1:$C$20</definedName>
    <definedName name="_xlnm.Print_Area" localSheetId="1">'Summary'!$A$1:$F$34</definedName>
    <definedName name="_xlnm.Print_Area" localSheetId="2">'Inputs'!$A$1:$F$35</definedName>
    <definedName name="_xlnm.Print_Area" localSheetId="3">'Forecast'!$A$1:$F$50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(&quot;$&quot;#,##0);&quot;-&quot;"/>
    <numFmt numFmtId="165" formatCode="0.0%"/>
    <numFmt numFmtId="166" formatCode="+0.0&quot; pp&quot;;-0.0&quot; pp&quot;;0.0&quot; pp&quot;"/>
  </numFmts>
  <fonts count="13">
    <font>
      <name val="Calibri"/>
      <family val="2"/>
      <color theme="1"/>
      <sz val="11"/>
      <scheme val="minor"/>
    </font>
    <font>
      <name val="Arial"/>
      <b val="1"/>
      <color rgb="000E1A2B"/>
      <sz val="16"/>
    </font>
    <font>
      <name val="Arial"/>
      <i val="1"/>
      <color rgb="006B7280"/>
      <sz val="10"/>
    </font>
    <font>
      <name val="Arial"/>
      <color rgb="00C9A24B"/>
      <sz val="9"/>
      <u val="single"/>
    </font>
    <font>
      <name val="Arial"/>
      <b val="1"/>
      <color rgb="00C9A24B"/>
      <sz val="11"/>
    </font>
    <font>
      <name val="Arial"/>
      <color rgb="00212121"/>
      <sz val="11"/>
    </font>
    <font>
      <name val="Arial"/>
      <b val="1"/>
      <color rgb="00212121"/>
      <sz val="11"/>
    </font>
    <font>
      <name val="Arial"/>
      <b val="1"/>
      <color rgb="00FFFFFF"/>
      <sz val="11"/>
    </font>
    <font>
      <name val="Arial"/>
      <b val="1"/>
      <color rgb="000E1A2B"/>
      <sz val="11"/>
    </font>
    <font>
      <name val="Arial"/>
      <color rgb="000F4C81"/>
      <sz val="11"/>
    </font>
    <font>
      <name val="Arial"/>
      <color rgb="002E7D32"/>
      <sz val="11"/>
    </font>
    <font>
      <name val="Arial"/>
      <b val="1"/>
      <color rgb="000E1A2B"/>
      <sz val="12"/>
    </font>
    <font>
      <name val="Arial"/>
      <b val="1"/>
      <color rgb="002E7D32"/>
      <sz val="11"/>
    </font>
  </fonts>
  <fills count="5">
    <fill>
      <patternFill/>
    </fill>
    <fill>
      <patternFill patternType="gray125"/>
    </fill>
    <fill>
      <patternFill patternType="solid">
        <fgColor rgb="000E1A2B"/>
      </patternFill>
    </fill>
    <fill>
      <patternFill patternType="solid">
        <fgColor rgb="00F4F2EC"/>
      </patternFill>
    </fill>
    <fill>
      <patternFill patternType="solid">
        <fgColor rgb="00FFF8E1"/>
      </patternFill>
    </fill>
  </fills>
  <borders count="3">
    <border>
      <left/>
      <right/>
      <top/>
      <bottom/>
      <diagonal/>
    </border>
    <border>
      <bottom style="medium">
        <color rgb="00C9A24B"/>
      </bottom>
    </border>
    <border>
      <top style="thin">
        <color rgb="00212121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4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11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164" fontId="10" fillId="0" borderId="0" pivotButton="0" quotePrefix="0" xfId="0"/>
    <xf numFmtId="164" fontId="12" fillId="0" borderId="0" pivotButton="0" quotePrefix="0" xfId="0"/>
    <xf numFmtId="165" fontId="10" fillId="0" borderId="0" pivotButton="0" quotePrefix="0" xfId="0"/>
    <xf numFmtId="166" fontId="10" fillId="0" borderId="0" pivotButton="0" quotePrefix="0" xfId="0"/>
    <xf numFmtId="164" fontId="6" fillId="0" borderId="2" pivotButton="0" quotePrefix="0" xfId="0"/>
    <xf numFmtId="0" fontId="8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horizontal="center"/>
    </xf>
    <xf numFmtId="1" fontId="9" fillId="4" borderId="0" applyAlignment="1" pivotButton="0" quotePrefix="0" xfId="0">
      <alignment horizontal="right"/>
    </xf>
    <xf numFmtId="0" fontId="2" fillId="0" borderId="0" applyAlignment="1" pivotButton="0" quotePrefix="0" xfId="0">
      <alignment indent="2"/>
    </xf>
    <xf numFmtId="0" fontId="9" fillId="0" borderId="0" applyAlignment="1" pivotButton="0" quotePrefix="0" xfId="0">
      <alignment horizontal="center"/>
    </xf>
    <xf numFmtId="164" fontId="9" fillId="4" borderId="0" applyAlignment="1" pivotButton="0" quotePrefix="0" xfId="0">
      <alignment horizontal="right"/>
    </xf>
    <xf numFmtId="165" fontId="9" fillId="4" borderId="0" applyAlignment="1" pivotButton="0" quotePrefix="0" xfId="0">
      <alignment horizontal="right"/>
    </xf>
    <xf numFmtId="164" fontId="0" fillId="3" borderId="0" applyAlignment="1" pivotButton="0" quotePrefix="0" xfId="0">
      <alignment horizontal="right"/>
    </xf>
    <xf numFmtId="165" fontId="0" fillId="3" borderId="0" applyAlignment="1" pivotButton="0" quotePrefix="0" xfId="0">
      <alignment horizontal="right"/>
    </xf>
    <xf numFmtId="164" fontId="5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164" fontId="6" fillId="0" borderId="0" pivotButton="0" quotePrefix="0" xfId="0"/>
    <xf numFmtId="165" fontId="5" fillId="0" borderId="0" pivotButton="0" quotePrefix="0" xfId="0"/>
    <xf numFmtId="165" fontId="6" fillId="0" borderId="2" pivotButton="0" quotePrefix="0" xfId="0"/>
    <xf numFmtId="166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retained ARR by quarter: low, base, high</a:t>
            </a:r>
          </a:p>
        </rich>
      </tx>
    </title>
    <plotArea>
      <barChart>
        <barDir val="col"/>
        <grouping val="clustered"/>
        <ser>
          <idx val="0"/>
          <order val="0"/>
          <tx>
            <v>Low</v>
          </tx>
          <spPr>
            <a:solidFill xmlns:a="http://schemas.openxmlformats.org/drawingml/2006/main">
              <a:srgbClr val="9AA8BC"/>
            </a:solidFill>
            <a:ln xmlns:a="http://schemas.openxmlformats.org/drawingml/2006/main">
              <a:noFill/>
              <a:prstDash val="solid"/>
            </a:ln>
          </spPr>
          <cat>
            <numRef>
              <f>'Summary'!$D$8:$E$8</f>
            </numRef>
          </cat>
          <val>
            <numRef>
              <f>'Summary'!$D$10:$E$10</f>
            </numRef>
          </val>
        </ser>
        <ser>
          <idx val="1"/>
          <order val="1"/>
          <tx>
            <v>Base</v>
          </tx>
          <spPr>
            <a:solidFill xmlns:a="http://schemas.openxmlformats.org/drawingml/2006/main">
              <a:srgbClr val="0E1A2B"/>
            </a:solidFill>
            <a:ln xmlns:a="http://schemas.openxmlformats.org/drawingml/2006/main">
              <a:noFill/>
              <a:prstDash val="solid"/>
            </a:ln>
          </spPr>
          <cat>
            <numRef>
              <f>'Summary'!$D$8:$E$8</f>
            </numRef>
          </cat>
          <val>
            <numRef>
              <f>'Summary'!$D$11:$E$11</f>
            </numRef>
          </val>
        </ser>
        <ser>
          <idx val="2"/>
          <order val="2"/>
          <tx>
            <v>High</v>
          </tx>
          <spPr>
            <a:solidFill xmlns:a="http://schemas.openxmlformats.org/drawingml/2006/main">
              <a:srgbClr val="C9A24B"/>
            </a:solidFill>
            <a:ln xmlns:a="http://schemas.openxmlformats.org/drawingml/2006/main">
              <a:noFill/>
              <a:prstDash val="solid"/>
            </a:ln>
          </spPr>
          <cat>
            <numRef>
              <f>'Summary'!$D$8:$E$8</f>
            </numRef>
          </cat>
          <val>
            <numRef>
              <f>'Summary'!$D$12:$E$12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&quot;$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Id="rIdShandalf" Type="http://schemas.openxmlformats.org/officeDocument/2006/relationships/hyperlink" Target="https://www.shandalf.com" TargetMode="External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Relationship Id="rIdShandalf" Type="http://schemas.openxmlformats.org/officeDocument/2006/relationships/hyperlink" Target="https://www.shandalf.com" TargetMode="External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Relationship Id="rIdShandalf" Type="http://schemas.openxmlformats.org/officeDocument/2006/relationships/hyperlink" Target="https://www.shandalf.com" TargetMode="External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Id="rIdShandalf" Type="http://schemas.openxmlformats.org/officeDocument/2006/relationships/hyperlink" Target="https://www.shandalf.com" TargetMode="External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4381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6</row>
      <rowOff>0</rowOff>
    </from>
    <ext cx="2971800" cy="20574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19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1</row>
      <rowOff>0</rowOff>
    </from>
    <ext cx="438150" cy="4381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6</row>
      <rowOff>0</rowOff>
    </from>
    <ext cx="2971800" cy="20574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</row>
      <rowOff>0</rowOff>
    </from>
    <ext cx="4381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6</row>
      <rowOff>0</rowOff>
    </from>
    <ext cx="2971800" cy="20574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</row>
      <rowOff>0</rowOff>
    </from>
    <ext cx="4381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6</row>
      <rowOff>0</rowOff>
    </from>
    <ext cx="2971800" cy="20574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handalf.com" TargetMode="External" Id="rId1"/><Relationship Type="http://schemas.openxmlformats.org/officeDocument/2006/relationships/hyperlink" Target="https://www.shandalf.com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www.shandalf.com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www.shandalf.com" TargetMode="External" Id="rId1"/><Relationship Type="http://schemas.openxmlformats.org/officeDocument/2006/relationships/drawing" Target="/xl/drawings/drawing3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www.shandalf.com" TargetMode="External" Id="rId1"/><Relationship Type="http://schemas.openxmlformats.org/officeDocument/2006/relationships/drawing" Target="/xl/drawings/drawing4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2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92" customWidth="1" min="3" max="3"/>
  </cols>
  <sheetData>
    <row r="1" ht="8" customHeight="1"/>
    <row r="2" ht="30" customHeight="1">
      <c r="B2" s="1" t="inlineStr">
        <is>
          <t>Example SaaS Co: net retention forecast</t>
        </is>
      </c>
    </row>
    <row r="3" ht="18" customHeight="1">
      <c r="B3" s="2" t="inlineStr">
        <is>
          <t>Prepared 01 Oct 2026 for Q4 forecast call</t>
        </is>
      </c>
    </row>
    <row r="4">
      <c r="B4" s="3" t="inlineStr">
        <is>
          <t>shandalf.com</t>
        </is>
      </c>
    </row>
    <row r="5">
      <c r="B5" s="4" t="n"/>
      <c r="C5" s="4" t="n"/>
      <c r="D5" s="4" t="n"/>
    </row>
    <row r="7" ht="28" customHeight="1">
      <c r="B7" s="5" t="inlineStr">
        <is>
          <t>Purpose</t>
        </is>
      </c>
      <c r="C7" s="6" t="inlineStr">
        <is>
          <t>Forecast net retained ARR for Q4 2026, Q1 2027, as a dollar value with a low, base and high range.</t>
        </is>
      </c>
    </row>
    <row r="8" ht="28" customHeight="1">
      <c r="B8" s="5" t="inlineStr">
        <is>
          <t>How it works</t>
        </is>
      </c>
      <c r="C8" s="6" t="inlineStr">
        <is>
          <t>Renewal base, less slipped renewals, gives the base renewing this quarter. Churn factors come off that base; expansion factors are applied to what is retained.</t>
        </is>
      </c>
    </row>
    <row r="9" ht="28" customHeight="1">
      <c r="B9" s="7" t="inlineStr"/>
      <c r="C9" s="6" t="inlineStr">
        <is>
          <t>For the current quarter, closed renewals and churn to date are taken as actuals and the factor rates are applied only to the base still open.</t>
        </is>
      </c>
    </row>
    <row r="10" ht="28" customHeight="1">
      <c r="B10" s="5" t="inlineStr">
        <is>
          <t>Inputs</t>
        </is>
      </c>
      <c r="C10" s="6" t="inlineStr">
        <is>
          <t>Blue text on a cream fill is an input. Change inputs on the Inputs tab only; every other number is a formula.</t>
        </is>
      </c>
    </row>
    <row r="11" ht="28" customHeight="1">
      <c r="B11" s="5" t="inlineStr">
        <is>
          <t>Range</t>
        </is>
      </c>
      <c r="C11" s="6" t="inlineStr">
        <is>
          <t>Low and high cases move every churn and expansion factor by 20% in the unfavourable and favourable direction.</t>
        </is>
      </c>
    </row>
    <row r="12" ht="28" customHeight="1">
      <c r="B12" s="5" t="inlineStr">
        <is>
          <t>Caveats</t>
        </is>
      </c>
      <c r="C12" s="6" t="inlineStr">
        <is>
          <t>Expansion booked to date may include off-cycle deals on accounts not yet up for renewal. Check the pacing cross-check on the Forecast tab before relying on the current-quarter number.</t>
        </is>
      </c>
    </row>
    <row r="13" ht="28" customHeight="1">
      <c r="B13" s="7" t="inlineStr"/>
      <c r="C13" s="6" t="inlineStr">
        <is>
          <t>Figures are only as good as the renewal base. Reconcile the baseline to the CRM renewal report before sharing.</t>
        </is>
      </c>
    </row>
    <row r="15">
      <c r="B15" s="8" t="inlineStr">
        <is>
          <t>Tabs</t>
        </is>
      </c>
    </row>
    <row r="16">
      <c r="B16" s="9" t="inlineStr">
        <is>
          <t>Inputs</t>
        </is>
      </c>
      <c r="C16" s="10" t="inlineStr">
        <is>
          <t>Every assumption, by quarter, with a source note.</t>
        </is>
      </c>
    </row>
    <row r="17">
      <c r="B17" s="9" t="inlineStr">
        <is>
          <t>Forecast</t>
        </is>
      </c>
      <c r="C17" s="10" t="inlineStr">
        <is>
          <t>The renewal build, step by step, with checks and the pacing cross-check.</t>
        </is>
      </c>
    </row>
    <row r="18">
      <c r="B18" s="9" t="inlineStr">
        <is>
          <t>Summary</t>
        </is>
      </c>
      <c r="C18" s="10" t="inlineStr">
        <is>
          <t>Low, base and high net retention by quarter, ready to paste into a deck.</t>
        </is>
      </c>
    </row>
    <row r="20">
      <c r="B20" s="2" t="inlineStr">
        <is>
          <t>Built with the Shandalf NRR forecast skill. More operator tools at shandalf.com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B20" r:id="rId2"/>
  </hyperlinks>
  <pageMargins left="0.75" right="0.75" top="1" bottom="1" header="0.5" footer="0.5"/>
  <pageSetup orientation="landscape" fitToHeight="0" fitToWidth="1"/>
  <headerFooter>
    <oddHeader/>
    <oddFooter>&amp;L&amp;8 Shandalf NRR forecast  |  shandalf.com&amp;R&amp;8 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G18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40" customWidth="1" min="2" max="2"/>
    <col width="6" customWidth="1" min="3" max="3"/>
    <col width="16" customWidth="1" min="4" max="4"/>
    <col width="16" customWidth="1" min="5" max="5"/>
  </cols>
  <sheetData>
    <row r="1" ht="8" customHeight="1"/>
    <row r="2" ht="30" customHeight="1">
      <c r="B2" s="1" t="inlineStr">
        <is>
          <t>Net retention forecast</t>
        </is>
      </c>
    </row>
    <row r="3" ht="18" customHeight="1">
      <c r="B3" s="2" t="inlineStr">
        <is>
          <t>Example SaaS Co | $ | low, base and high cases</t>
        </is>
      </c>
    </row>
    <row r="4">
      <c r="B4" s="3" t="inlineStr">
        <is>
          <t>shandalf.com</t>
        </is>
      </c>
    </row>
    <row r="5">
      <c r="B5" s="4" t="n"/>
      <c r="C5" s="4" t="n"/>
      <c r="D5" s="4" t="n"/>
      <c r="E5" s="4" t="n"/>
      <c r="F5" s="4" t="n"/>
      <c r="G5" s="4" t="n"/>
    </row>
    <row r="6">
      <c r="B6" s="11">
        <f>"Q4 2026 base case: "&amp;TEXT(Forecast!D37,"$#,##0")&amp;" net retained ARR, "&amp;TEXT(Forecast!D39,"0.0%")&amp;" of the base renewing ("&amp;TEXT(Forecast!D36,"$#,##0")&amp;" to "&amp;TEXT(Forecast!D38,"$#,##0")&amp;")"</f>
        <v/>
      </c>
    </row>
    <row r="8" ht="20" customHeight="1">
      <c r="B8" s="12" t="inlineStr">
        <is>
          <t>Measure</t>
        </is>
      </c>
      <c r="C8" s="13" t="inlineStr"/>
      <c r="D8" s="13" t="inlineStr">
        <is>
          <t>Q4 2026</t>
        </is>
      </c>
      <c r="E8" s="13" t="inlineStr">
        <is>
          <t>Q1 2027</t>
        </is>
      </c>
    </row>
    <row r="9">
      <c r="B9" s="10" t="inlineStr">
        <is>
          <t>Base renewing this quarter</t>
        </is>
      </c>
      <c r="D9" s="14">
        <f>Forecast!D12</f>
        <v/>
      </c>
      <c r="E9" s="14">
        <f>Forecast!E12</f>
        <v/>
      </c>
    </row>
    <row r="10">
      <c r="B10" s="10" t="inlineStr">
        <is>
          <t>Net retained ARR: low</t>
        </is>
      </c>
      <c r="D10" s="14">
        <f>Forecast!D36</f>
        <v/>
      </c>
      <c r="E10" s="14">
        <f>Forecast!E36</f>
        <v/>
      </c>
    </row>
    <row r="11">
      <c r="B11" s="9" t="inlineStr">
        <is>
          <t>Net retained ARR: base</t>
        </is>
      </c>
      <c r="D11" s="15">
        <f>Forecast!D37</f>
        <v/>
      </c>
      <c r="E11" s="15">
        <f>Forecast!E37</f>
        <v/>
      </c>
    </row>
    <row r="12">
      <c r="B12" s="10" t="inlineStr">
        <is>
          <t>Net retained ARR: high</t>
        </is>
      </c>
      <c r="D12" s="14">
        <f>Forecast!D38</f>
        <v/>
      </c>
      <c r="E12" s="14">
        <f>Forecast!E38</f>
        <v/>
      </c>
    </row>
    <row r="13">
      <c r="B13" s="10" t="inlineStr">
        <is>
          <t>Net retention, % of base renewing</t>
        </is>
      </c>
      <c r="D13" s="16">
        <f>Forecast!D39</f>
        <v/>
      </c>
      <c r="E13" s="16">
        <f>Forecast!E39</f>
        <v/>
      </c>
    </row>
    <row r="14">
      <c r="B14" s="10" t="inlineStr">
        <is>
          <t>Versus prior-year same quarter</t>
        </is>
      </c>
      <c r="D14" s="17">
        <f>Forecast!D41</f>
        <v/>
      </c>
      <c r="E14" s="17">
        <f>Forecast!E41</f>
        <v/>
      </c>
    </row>
    <row r="15">
      <c r="B15" s="9" t="inlineStr">
        <is>
          <t>Total base case, Q4 2026 to Q1 2027</t>
        </is>
      </c>
      <c r="D15" s="18">
        <f>SUM(D11:E11)</f>
        <v/>
      </c>
    </row>
    <row r="17">
      <c r="B17" s="2" t="inlineStr">
        <is>
          <t>Note: low and high cases flex every churn and expansion factor by the range on the Inputs tab.</t>
        </is>
      </c>
    </row>
    <row r="18">
      <c r="B18" s="2" t="inlineStr">
        <is>
          <t>Source: company inputs as listed on the Inputs tab; calculation by the Shandalf NRR forecast skill.</t>
        </is>
      </c>
    </row>
  </sheetData>
  <hyperlinks>
    <hyperlink xmlns:r="http://schemas.openxmlformats.org/officeDocument/2006/relationships" ref="B4" r:id="rId1"/>
  </hyperlinks>
  <pageMargins left="0.75" right="0.75" top="1" bottom="1" header="0.5" footer="0.5"/>
  <pageSetup orientation="landscape" fitToHeight="0" fitToWidth="1"/>
  <headerFooter>
    <oddHeader/>
    <oddFooter>&amp;L&amp;8 Shandalf NRR forecast  |  shandalf.com&amp;R&amp;8 Page &amp;P of &amp;N</oddFooter>
    <evenHeader/>
    <evenFooter/>
    <firstHeader/>
    <firstFooter/>
  </headerFooter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G35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54" customWidth="1" min="2" max="2"/>
    <col width="10" customWidth="1" min="3" max="3"/>
    <col width="16" customWidth="1" min="4" max="4"/>
    <col width="16" customWidth="1" min="5" max="5"/>
    <col width="52" customWidth="1" min="6" max="6"/>
  </cols>
  <sheetData>
    <row r="1" ht="8" customHeight="1"/>
    <row r="2" ht="30" customHeight="1">
      <c r="B2" s="1" t="inlineStr">
        <is>
          <t>Inputs</t>
        </is>
      </c>
    </row>
    <row r="3" ht="18" customHeight="1">
      <c r="B3" s="2" t="inlineStr">
        <is>
          <t>Blue cells on cream are inputs. Percentages are of the base renewing this quarter (churn) or of retained ARR (expansion).</t>
        </is>
      </c>
    </row>
    <row r="4">
      <c r="B4" s="3" t="inlineStr">
        <is>
          <t>shandalf.com</t>
        </is>
      </c>
    </row>
    <row r="5">
      <c r="B5" s="4" t="n"/>
      <c r="C5" s="4" t="n"/>
      <c r="D5" s="4" t="n"/>
      <c r="E5" s="4" t="n"/>
      <c r="F5" s="4" t="n"/>
      <c r="G5" s="4" t="n"/>
    </row>
    <row r="7" ht="20" customHeight="1">
      <c r="B7" s="12" t="inlineStr">
        <is>
          <t>Input</t>
        </is>
      </c>
      <c r="C7" s="13" t="inlineStr">
        <is>
          <t>Type</t>
        </is>
      </c>
      <c r="D7" s="13" t="inlineStr">
        <is>
          <t>Q4 2026</t>
        </is>
      </c>
      <c r="E7" s="13" t="inlineStr">
        <is>
          <t>Q1 2027</t>
        </is>
      </c>
      <c r="F7" s="13" t="inlineStr">
        <is>
          <t>Source / note</t>
        </is>
      </c>
    </row>
    <row r="9">
      <c r="B9" s="19" t="inlineStr">
        <is>
          <t>Timing</t>
        </is>
      </c>
      <c r="C9" s="20" t="n"/>
      <c r="D9" s="20" t="n"/>
      <c r="E9" s="20" t="n"/>
      <c r="F9" s="20" t="n"/>
    </row>
    <row r="10">
      <c r="B10" s="10" t="inlineStr">
        <is>
          <t>Week of quarter (0 = not started / future quarter)</t>
        </is>
      </c>
      <c r="C10" s="21" t="inlineStr">
        <is>
          <t>#</t>
        </is>
      </c>
      <c r="D10" s="22" t="n">
        <v>1</v>
      </c>
      <c r="E10" s="22" t="n">
        <v>0</v>
      </c>
      <c r="F10" s="23" t="inlineStr">
        <is>
          <t>Week 1 is the first week of the quarter</t>
        </is>
      </c>
    </row>
    <row r="11">
      <c r="B11" s="10" t="inlineStr">
        <is>
          <t>Weeks in quarter</t>
        </is>
      </c>
      <c r="C11" s="21" t="inlineStr">
        <is>
          <t>#</t>
        </is>
      </c>
      <c r="D11" s="22" t="n">
        <v>13</v>
      </c>
      <c r="E11" s="22" t="n">
        <v>13</v>
      </c>
      <c r="F11" s="23" t="inlineStr"/>
    </row>
    <row r="13">
      <c r="B13" s="19" t="inlineStr">
        <is>
          <t>Renewal base</t>
        </is>
      </c>
      <c r="C13" s="20" t="n"/>
      <c r="D13" s="20" t="n"/>
      <c r="E13" s="20" t="n"/>
      <c r="F13" s="20" t="n"/>
    </row>
    <row r="14">
      <c r="B14" s="10" t="inlineStr">
        <is>
          <t>Contract value up for renewal (baseline ARR)</t>
        </is>
      </c>
      <c r="C14" s="24" t="inlineStr">
        <is>
          <t>$</t>
        </is>
      </c>
      <c r="D14" s="25" t="n">
        <v>4000000</v>
      </c>
      <c r="E14" s="25" t="n">
        <v>2500000</v>
      </c>
      <c r="F14" s="23" t="inlineStr">
        <is>
          <t>CRM renewal report</t>
        </is>
      </c>
    </row>
    <row r="15">
      <c r="B15" s="10" t="inlineStr">
        <is>
          <t>Slipped renewals (% of baseline moving out of quarter)</t>
        </is>
      </c>
      <c r="C15" s="24" t="inlineStr">
        <is>
          <t>%</t>
        </is>
      </c>
      <c r="D15" s="26" t="n">
        <v>0.05</v>
      </c>
      <c r="E15" s="26" t="n">
        <v>0.04</v>
      </c>
      <c r="F15" s="23" t="inlineStr">
        <is>
          <t>Historical slip rate, same quarter last year</t>
        </is>
      </c>
    </row>
    <row r="17">
      <c r="B17" s="19" t="inlineStr">
        <is>
          <t>Churn factors (max 3)</t>
        </is>
      </c>
      <c r="C17" s="20" t="n"/>
      <c r="D17" s="20" t="n"/>
      <c r="E17" s="20" t="n"/>
      <c r="F17" s="20" t="n"/>
    </row>
    <row r="18">
      <c r="B18" s="10" t="inlineStr">
        <is>
          <t>Logo churn</t>
        </is>
      </c>
      <c r="C18" s="24" t="inlineStr">
        <is>
          <t>%</t>
        </is>
      </c>
      <c r="D18" s="26" t="n">
        <v>0.06</v>
      </c>
      <c r="E18" s="26" t="n">
        <v>0.07000000000000001</v>
      </c>
      <c r="F18" s="23" t="inlineStr">
        <is>
          <t>% of base renewing in quarter, or a $ amount</t>
        </is>
      </c>
    </row>
    <row r="19">
      <c r="B19" s="10" t="inlineStr">
        <is>
          <t>Seat reduction</t>
        </is>
      </c>
      <c r="C19" s="24" t="inlineStr">
        <is>
          <t>%</t>
        </is>
      </c>
      <c r="D19" s="26" t="n">
        <v>0.03</v>
      </c>
      <c r="E19" s="26" t="n">
        <v>0.03</v>
      </c>
      <c r="F19" s="23" t="inlineStr">
        <is>
          <t>% of base renewing in quarter, or a $ amount</t>
        </is>
      </c>
    </row>
    <row r="20">
      <c r="B20" s="10" t="inlineStr">
        <is>
          <t>Price or product downgrade</t>
        </is>
      </c>
      <c r="C20" s="24" t="inlineStr">
        <is>
          <t>$</t>
        </is>
      </c>
      <c r="D20" s="25" t="n">
        <v>40000</v>
      </c>
      <c r="E20" s="25" t="n">
        <v>25000</v>
      </c>
      <c r="F20" s="23" t="inlineStr">
        <is>
          <t>% of base renewing in quarter, or a $ amount</t>
        </is>
      </c>
    </row>
    <row r="22">
      <c r="B22" s="19" t="inlineStr">
        <is>
          <t>Expansion factors (max 3)</t>
        </is>
      </c>
      <c r="C22" s="20" t="n"/>
      <c r="D22" s="20" t="n"/>
      <c r="E22" s="20" t="n"/>
      <c r="F22" s="20" t="n"/>
    </row>
    <row r="23">
      <c r="B23" s="10" t="inlineStr">
        <is>
          <t>Price uplift</t>
        </is>
      </c>
      <c r="C23" s="24" t="inlineStr">
        <is>
          <t>%</t>
        </is>
      </c>
      <c r="D23" s="26" t="n">
        <v>0.04</v>
      </c>
      <c r="E23" s="26" t="n">
        <v>0.03</v>
      </c>
      <c r="F23" s="23" t="inlineStr">
        <is>
          <t>% of retained ARR, or a $ amount</t>
        </is>
      </c>
    </row>
    <row r="24">
      <c r="B24" s="10" t="inlineStr">
        <is>
          <t>Seat growth</t>
        </is>
      </c>
      <c r="C24" s="24" t="inlineStr">
        <is>
          <t>%</t>
        </is>
      </c>
      <c r="D24" s="26" t="n">
        <v>0.05</v>
      </c>
      <c r="E24" s="26" t="n">
        <v>0.04</v>
      </c>
      <c r="F24" s="23" t="inlineStr">
        <is>
          <t>% of retained ARR, or a $ amount</t>
        </is>
      </c>
    </row>
    <row r="25">
      <c r="B25" s="10" t="inlineStr">
        <is>
          <t>New products</t>
        </is>
      </c>
      <c r="C25" s="24" t="inlineStr">
        <is>
          <t>$</t>
        </is>
      </c>
      <c r="D25" s="25" t="n">
        <v>90000</v>
      </c>
      <c r="E25" s="25" t="n">
        <v>50000</v>
      </c>
      <c r="F25" s="23" t="inlineStr">
        <is>
          <t>% of retained ARR, or a $ amount</t>
        </is>
      </c>
    </row>
    <row r="27">
      <c r="B27" s="19" t="inlineStr">
        <is>
          <t>Quarter-to-date actuals (current quarter only)</t>
        </is>
      </c>
      <c r="C27" s="20" t="n"/>
      <c r="D27" s="20" t="n"/>
      <c r="E27" s="20" t="n"/>
      <c r="F27" s="20" t="n"/>
    </row>
    <row r="28">
      <c r="B28" s="10" t="inlineStr">
        <is>
          <t>Baseline already renewed (original contract value)</t>
        </is>
      </c>
      <c r="C28" s="24" t="inlineStr">
        <is>
          <t>$</t>
        </is>
      </c>
      <c r="D28" s="25" t="n">
        <v>300000</v>
      </c>
      <c r="E28" s="27" t="n"/>
      <c r="F28" s="23" t="inlineStr">
        <is>
          <t>Closed-won renewals this quarter</t>
        </is>
      </c>
    </row>
    <row r="29">
      <c r="B29" s="10" t="inlineStr">
        <is>
          <t>Baseline already churned</t>
        </is>
      </c>
      <c r="C29" s="24" t="inlineStr">
        <is>
          <t>$</t>
        </is>
      </c>
      <c r="D29" s="25" t="n">
        <v>20000</v>
      </c>
      <c r="E29" s="27" t="n"/>
      <c r="F29" s="23" t="inlineStr">
        <is>
          <t>Closed-lost renewals this quarter</t>
        </is>
      </c>
    </row>
    <row r="30">
      <c r="B30" s="10" t="inlineStr">
        <is>
          <t>Expansion already booked</t>
        </is>
      </c>
      <c r="C30" s="24" t="inlineStr">
        <is>
          <t>$</t>
        </is>
      </c>
      <c r="D30" s="25" t="n">
        <v>25000</v>
      </c>
      <c r="E30" s="27" t="n"/>
      <c r="F30" s="23" t="inlineStr">
        <is>
          <t>Upsell, cross-sell and price uplift booked this quarter</t>
        </is>
      </c>
    </row>
    <row r="31">
      <c r="B31" s="10" t="inlineStr">
        <is>
          <t>Share of quarter's expansion usually booked by this week</t>
        </is>
      </c>
      <c r="C31" s="24" t="inlineStr">
        <is>
          <t>%</t>
        </is>
      </c>
      <c r="D31" s="26" t="n">
        <v>0.05</v>
      </c>
      <c r="E31" s="28" t="n"/>
      <c r="F31" s="23" t="inlineStr">
        <is>
          <t>Average of the last 4 quarters at the same week, from CRM or warehouse</t>
        </is>
      </c>
    </row>
    <row r="33">
      <c r="B33" s="19" t="inlineStr">
        <is>
          <t>Benchmark and range</t>
        </is>
      </c>
      <c r="C33" s="20" t="n"/>
      <c r="D33" s="20" t="n"/>
      <c r="E33" s="20" t="n"/>
      <c r="F33" s="20" t="n"/>
    </row>
    <row r="34">
      <c r="B34" s="10" t="inlineStr">
        <is>
          <t>Prior-year same quarter net retention (%)</t>
        </is>
      </c>
      <c r="C34" s="24" t="inlineStr">
        <is>
          <t>%</t>
        </is>
      </c>
      <c r="D34" s="26" t="n">
        <v>1.04</v>
      </c>
      <c r="E34" s="26" t="n">
        <v>1.01</v>
      </c>
      <c r="F34" s="23" t="inlineStr">
        <is>
          <t>Finance close, same quarter last year</t>
        </is>
      </c>
    </row>
    <row r="35">
      <c r="B35" s="10" t="inlineStr">
        <is>
          <t>Low / high range: flex on churn and expansion factors</t>
        </is>
      </c>
      <c r="C35" s="24" t="inlineStr">
        <is>
          <t>%</t>
        </is>
      </c>
      <c r="D35" s="26" t="n">
        <v>0.2</v>
      </c>
      <c r="E35" s="28" t="n"/>
      <c r="F35" s="23" t="inlineStr">
        <is>
          <t>Applied to every factor in every quarter</t>
        </is>
      </c>
    </row>
  </sheetData>
  <dataValidations count="1">
    <dataValidation sqref="C18 C19 C20 C23 C24 C25" showDropDown="0" showInputMessage="0" showErrorMessage="0" allowBlank="0" type="list">
      <formula1>"%,$"</formula1>
    </dataValidation>
  </dataValidations>
  <hyperlinks>
    <hyperlink xmlns:r="http://schemas.openxmlformats.org/officeDocument/2006/relationships" ref="B4" r:id="rId1"/>
  </hyperlinks>
  <pageMargins left="0.75" right="0.75" top="1" bottom="1" header="0.5" footer="0.5"/>
  <pageSetup orientation="landscape" fitToHeight="0" fitToWidth="1"/>
  <headerFooter>
    <oddHeader/>
    <oddFooter>&amp;L&amp;8 Shandalf NRR forecast  |  shandalf.com&amp;R&amp;8 Page &amp;P of &amp;N</oddFooter>
    <evenHeader/>
    <evenFooter/>
    <firstHeader/>
    <firstFooter/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50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54" customWidth="1" min="2" max="2"/>
    <col width="10" customWidth="1" min="3" max="3"/>
    <col width="16" customWidth="1" min="4" max="4"/>
    <col width="16" customWidth="1" min="5" max="5"/>
    <col width="52" customWidth="1" min="6" max="6"/>
  </cols>
  <sheetData>
    <row r="1" ht="8" customHeight="1"/>
    <row r="2" ht="30" customHeight="1">
      <c r="B2" s="1" t="inlineStr">
        <is>
          <t>Forecast build</t>
        </is>
      </c>
    </row>
    <row r="3" ht="18" customHeight="1">
      <c r="B3" s="2" t="inlineStr">
        <is>
          <t>Every cell is a formula linked to Inputs (green = link, black = calculation).</t>
        </is>
      </c>
    </row>
    <row r="4">
      <c r="B4" s="3" t="inlineStr">
        <is>
          <t>shandalf.com</t>
        </is>
      </c>
    </row>
    <row r="5">
      <c r="B5" s="4" t="n"/>
      <c r="C5" s="4" t="n"/>
      <c r="D5" s="4" t="n"/>
      <c r="E5" s="4" t="n"/>
      <c r="F5" s="4" t="n"/>
      <c r="G5" s="4" t="n"/>
    </row>
    <row r="7" ht="20" customHeight="1">
      <c r="B7" s="12" t="inlineStr">
        <is>
          <t>Step</t>
        </is>
      </c>
      <c r="C7" s="13" t="inlineStr">
        <is>
          <t>Unit</t>
        </is>
      </c>
      <c r="D7" s="13" t="inlineStr">
        <is>
          <t>Q4 2026</t>
        </is>
      </c>
      <c r="E7" s="13" t="inlineStr">
        <is>
          <t>Q1 2027</t>
        </is>
      </c>
      <c r="F7" s="13" t="inlineStr">
        <is>
          <t>How it is calculated</t>
        </is>
      </c>
    </row>
    <row r="9">
      <c r="B9" s="19" t="inlineStr">
        <is>
          <t>Renewal base</t>
        </is>
      </c>
      <c r="C9" s="20" t="n"/>
      <c r="D9" s="20" t="n"/>
      <c r="E9" s="20" t="n"/>
      <c r="F9" s="20" t="n"/>
    </row>
    <row r="10">
      <c r="B10" s="10" t="inlineStr">
        <is>
          <t>Baseline up for renewal</t>
        </is>
      </c>
      <c r="C10" s="2" t="inlineStr">
        <is>
          <t>$</t>
        </is>
      </c>
      <c r="D10" s="14">
        <f>Inputs!D14</f>
        <v/>
      </c>
      <c r="E10" s="14">
        <f>Inputs!E14</f>
        <v/>
      </c>
      <c r="F10" s="23" t="inlineStr">
        <is>
          <t>Inputs</t>
        </is>
      </c>
    </row>
    <row r="11">
      <c r="B11" s="10" t="inlineStr">
        <is>
          <t>Less: slipped renewals</t>
        </is>
      </c>
      <c r="C11" s="2" t="inlineStr">
        <is>
          <t>$</t>
        </is>
      </c>
      <c r="D11" s="29">
        <f>-Inputs!D14*Inputs!D15</f>
        <v/>
      </c>
      <c r="E11" s="29">
        <f>-Inputs!E14*Inputs!E15</f>
        <v/>
      </c>
      <c r="F11" s="23" t="inlineStr">
        <is>
          <t>Baseline x slip %</t>
        </is>
      </c>
    </row>
    <row r="12">
      <c r="B12" s="30" t="inlineStr">
        <is>
          <t>Base renewing this quarter</t>
        </is>
      </c>
      <c r="C12" s="31" t="inlineStr">
        <is>
          <t>$</t>
        </is>
      </c>
      <c r="D12" s="18">
        <f>D10+D11</f>
        <v/>
      </c>
      <c r="E12" s="18">
        <f>E10+E11</f>
        <v/>
      </c>
      <c r="F12" s="23" t="inlineStr"/>
    </row>
    <row r="14">
      <c r="B14" s="19" t="inlineStr">
        <is>
          <t>Churn</t>
        </is>
      </c>
      <c r="C14" s="20" t="n"/>
      <c r="D14" s="20" t="n"/>
      <c r="E14" s="20" t="n"/>
      <c r="F14" s="20" t="n"/>
    </row>
    <row r="15">
      <c r="B15" s="10" t="inlineStr">
        <is>
          <t>Less: Logo churn</t>
        </is>
      </c>
      <c r="C15" s="2" t="inlineStr">
        <is>
          <t>$</t>
        </is>
      </c>
      <c r="D15" s="29">
        <f>-IF(Inputs!$C$18="%",D12*Inputs!D18,Inputs!D18)</f>
        <v/>
      </c>
      <c r="E15" s="29">
        <f>-IF(Inputs!$C$18="%",E12*Inputs!E18,Inputs!E18)</f>
        <v/>
      </c>
      <c r="F15" s="23" t="inlineStr">
        <is>
          <t>% x base renewing, or $ input</t>
        </is>
      </c>
    </row>
    <row r="16">
      <c r="B16" s="10" t="inlineStr">
        <is>
          <t>Less: Seat reduction</t>
        </is>
      </c>
      <c r="C16" s="2" t="inlineStr">
        <is>
          <t>$</t>
        </is>
      </c>
      <c r="D16" s="29">
        <f>-IF(Inputs!$C$19="%",D12*Inputs!D19,Inputs!D19)</f>
        <v/>
      </c>
      <c r="E16" s="29">
        <f>-IF(Inputs!$C$19="%",E12*Inputs!E19,Inputs!E19)</f>
        <v/>
      </c>
      <c r="F16" s="23" t="inlineStr">
        <is>
          <t>% x base renewing, or $ input</t>
        </is>
      </c>
    </row>
    <row r="17">
      <c r="B17" s="10" t="inlineStr">
        <is>
          <t>Less: Price or product downgrade</t>
        </is>
      </c>
      <c r="C17" s="2" t="inlineStr">
        <is>
          <t>$</t>
        </is>
      </c>
      <c r="D17" s="29">
        <f>-IF(Inputs!$C$20="%",D12*Inputs!D20,Inputs!D20)</f>
        <v/>
      </c>
      <c r="E17" s="29">
        <f>-IF(Inputs!$C$20="%",E12*Inputs!E20,Inputs!E20)</f>
        <v/>
      </c>
      <c r="F17" s="23" t="inlineStr">
        <is>
          <t>% x base renewing, or $ input</t>
        </is>
      </c>
    </row>
    <row r="18">
      <c r="B18" s="30" t="inlineStr">
        <is>
          <t>Total churn</t>
        </is>
      </c>
      <c r="C18" s="31" t="inlineStr">
        <is>
          <t>$</t>
        </is>
      </c>
      <c r="D18" s="18">
        <f>SUM(D15:D17)</f>
        <v/>
      </c>
      <c r="E18" s="18">
        <f>SUM(E15:E17)</f>
        <v/>
      </c>
      <c r="F18" s="23" t="inlineStr"/>
    </row>
    <row r="19">
      <c r="B19" s="9" t="inlineStr">
        <is>
          <t>Retained ARR</t>
        </is>
      </c>
      <c r="C19" s="2" t="inlineStr">
        <is>
          <t>$</t>
        </is>
      </c>
      <c r="D19" s="32">
        <f>D12+D18</f>
        <v/>
      </c>
      <c r="E19" s="32">
        <f>E12+E18</f>
        <v/>
      </c>
      <c r="F19" s="23" t="inlineStr">
        <is>
          <t>Base renewing less churn</t>
        </is>
      </c>
    </row>
    <row r="21">
      <c r="B21" s="19" t="inlineStr">
        <is>
          <t>Expansion</t>
        </is>
      </c>
      <c r="C21" s="20" t="n"/>
      <c r="D21" s="20" t="n"/>
      <c r="E21" s="20" t="n"/>
      <c r="F21" s="20" t="n"/>
    </row>
    <row r="22">
      <c r="B22" s="10" t="inlineStr">
        <is>
          <t>Add: Price uplift</t>
        </is>
      </c>
      <c r="C22" s="2" t="inlineStr">
        <is>
          <t>$</t>
        </is>
      </c>
      <c r="D22" s="29">
        <f>IF(Inputs!$C$23="%",D19*Inputs!D23,Inputs!D23)</f>
        <v/>
      </c>
      <c r="E22" s="29">
        <f>IF(Inputs!$C$23="%",E19*Inputs!E23,Inputs!E23)</f>
        <v/>
      </c>
      <c r="F22" s="23" t="inlineStr">
        <is>
          <t>% x retained ARR, or $ input</t>
        </is>
      </c>
    </row>
    <row r="23">
      <c r="B23" s="10" t="inlineStr">
        <is>
          <t>Add: Seat growth</t>
        </is>
      </c>
      <c r="C23" s="2" t="inlineStr">
        <is>
          <t>$</t>
        </is>
      </c>
      <c r="D23" s="29">
        <f>IF(Inputs!$C$24="%",D19*Inputs!D24,Inputs!D24)</f>
        <v/>
      </c>
      <c r="E23" s="29">
        <f>IF(Inputs!$C$24="%",E19*Inputs!E24,Inputs!E24)</f>
        <v/>
      </c>
      <c r="F23" s="23" t="inlineStr">
        <is>
          <t>% x retained ARR, or $ input</t>
        </is>
      </c>
    </row>
    <row r="24">
      <c r="B24" s="10" t="inlineStr">
        <is>
          <t>Add: New products</t>
        </is>
      </c>
      <c r="C24" s="2" t="inlineStr">
        <is>
          <t>$</t>
        </is>
      </c>
      <c r="D24" s="29">
        <f>IF(Inputs!$C$25="%",D19*Inputs!D25,Inputs!D25)</f>
        <v/>
      </c>
      <c r="E24" s="29">
        <f>IF(Inputs!$C$25="%",E19*Inputs!E25,Inputs!E25)</f>
        <v/>
      </c>
      <c r="F24" s="23" t="inlineStr">
        <is>
          <t>% x retained ARR, or $ input</t>
        </is>
      </c>
    </row>
    <row r="25">
      <c r="B25" s="30" t="inlineStr">
        <is>
          <t>Total expansion</t>
        </is>
      </c>
      <c r="C25" s="31" t="inlineStr">
        <is>
          <t>$</t>
        </is>
      </c>
      <c r="D25" s="18">
        <f>SUM(D22:D24)</f>
        <v/>
      </c>
      <c r="E25" s="18">
        <f>SUM(E22:E24)</f>
        <v/>
      </c>
      <c r="F25" s="23" t="inlineStr"/>
    </row>
    <row r="27">
      <c r="B27" s="19" t="inlineStr">
        <is>
          <t>Rates used for the open base</t>
        </is>
      </c>
      <c r="C27" s="20" t="n"/>
      <c r="D27" s="20" t="n"/>
      <c r="E27" s="20" t="n"/>
      <c r="F27" s="20" t="n"/>
    </row>
    <row r="28">
      <c r="B28" s="10" t="inlineStr">
        <is>
          <t>Churn rate</t>
        </is>
      </c>
      <c r="C28" s="2" t="inlineStr">
        <is>
          <t>%</t>
        </is>
      </c>
      <c r="D28" s="33">
        <f>IFERROR(-D18/D12,0)</f>
        <v/>
      </c>
      <c r="E28" s="33">
        <f>IFERROR(-E18/E12,0)</f>
        <v/>
      </c>
      <c r="F28" s="23" t="inlineStr">
        <is>
          <t>Total churn / base renewing</t>
        </is>
      </c>
    </row>
    <row r="29">
      <c r="B29" s="10" t="inlineStr">
        <is>
          <t>Expansion rate</t>
        </is>
      </c>
      <c r="C29" s="2" t="inlineStr">
        <is>
          <t>%</t>
        </is>
      </c>
      <c r="D29" s="33">
        <f>IFERROR(D25/D19,0)</f>
        <v/>
      </c>
      <c r="E29" s="33">
        <f>IFERROR(E25/E19,0)</f>
        <v/>
      </c>
      <c r="F29" s="23" t="inlineStr">
        <is>
          <t>Total expansion / retained ARR</t>
        </is>
      </c>
    </row>
    <row r="31">
      <c r="B31" s="19" t="inlineStr">
        <is>
          <t>Current quarter: actuals plus open base</t>
        </is>
      </c>
      <c r="C31" s="20" t="n"/>
      <c r="D31" s="20" t="n"/>
      <c r="E31" s="20" t="n"/>
      <c r="F31" s="20" t="n"/>
    </row>
    <row r="32">
      <c r="B32" s="10" t="inlineStr">
        <is>
          <t>Closed to date (renewed base + expansion booked)</t>
        </is>
      </c>
      <c r="C32" s="2" t="inlineStr">
        <is>
          <t>$</t>
        </is>
      </c>
      <c r="D32" s="14">
        <f>N(Inputs!D28)+N(Inputs!D30)</f>
        <v/>
      </c>
      <c r="E32" s="14">
        <f>N(Inputs!E28)+N(Inputs!E30)</f>
        <v/>
      </c>
      <c r="F32" s="23" t="inlineStr">
        <is>
          <t>Actuals from Inputs</t>
        </is>
      </c>
    </row>
    <row r="33">
      <c r="B33" s="10" t="inlineStr">
        <is>
          <t>Base still open</t>
        </is>
      </c>
      <c r="C33" s="2" t="inlineStr">
        <is>
          <t>$</t>
        </is>
      </c>
      <c r="D33" s="29">
        <f>MAX(0,D12-N(Inputs!D28)-N(Inputs!D29))</f>
        <v/>
      </c>
      <c r="E33" s="29">
        <f>MAX(0,E12-N(Inputs!E28)-N(Inputs!E29))</f>
        <v/>
      </c>
      <c r="F33" s="23" t="inlineStr">
        <is>
          <t>Base renewing less renewed and churned to date</t>
        </is>
      </c>
    </row>
    <row r="35">
      <c r="B35" s="19" t="inlineStr">
        <is>
          <t>Net retention forecast</t>
        </is>
      </c>
      <c r="C35" s="20" t="n"/>
      <c r="D35" s="20" t="n"/>
      <c r="E35" s="20" t="n"/>
      <c r="F35" s="20" t="n"/>
    </row>
    <row r="36">
      <c r="B36" s="10" t="inlineStr">
        <is>
          <t>Net retained ARR: low</t>
        </is>
      </c>
      <c r="C36" s="2" t="inlineStr">
        <is>
          <t>$</t>
        </is>
      </c>
      <c r="D36" s="29">
        <f>IF(Inputs!D10&gt;0,D32+D33*(1-MIN(1,D28*(1+Inputs!$D$35)))*(1+D29*(1-Inputs!$D$35)),D12*(1-MIN(1,D28*(1+Inputs!$D$35)))*(1+D29*(1-Inputs!$D$35)))</f>
        <v/>
      </c>
      <c r="E36" s="29">
        <f>IF(Inputs!E10&gt;0,E32+E33*(1-MIN(1,E28*(1+Inputs!$D$35)))*(1+E29*(1-Inputs!$D$35)),E12*(1-MIN(1,E28*(1+Inputs!$D$35)))*(1+E29*(1-Inputs!$D$35)))</f>
        <v/>
      </c>
      <c r="F36" s="23" t="inlineStr">
        <is>
          <t>Churn up, expansion down by the flex</t>
        </is>
      </c>
    </row>
    <row r="37">
      <c r="B37" s="9" t="inlineStr">
        <is>
          <t>Net retained ARR: base</t>
        </is>
      </c>
      <c r="C37" s="2" t="inlineStr">
        <is>
          <t>$</t>
        </is>
      </c>
      <c r="D37" s="32">
        <f>IF(Inputs!D10&gt;0,D32+D33*(1-MIN(1,D28*1))*(1+D29*1),D12*(1-MIN(1,D28*1))*(1+D29*1))</f>
        <v/>
      </c>
      <c r="E37" s="32">
        <f>IF(Inputs!E10&gt;0,E32+E33*(1-MIN(1,E28*1))*(1+E29*1),E12*(1-MIN(1,E28*1))*(1+E29*1))</f>
        <v/>
      </c>
      <c r="F37" s="23" t="inlineStr">
        <is>
          <t>Actuals + open base x (1 - churn) x (1 + expansion)</t>
        </is>
      </c>
    </row>
    <row r="38">
      <c r="B38" s="10" t="inlineStr">
        <is>
          <t>Net retained ARR: high</t>
        </is>
      </c>
      <c r="C38" s="2" t="inlineStr">
        <is>
          <t>$</t>
        </is>
      </c>
      <c r="D38" s="29">
        <f>IF(Inputs!D10&gt;0,D32+D33*(1-MIN(1,D28*(1-Inputs!$D$35)))*(1+D29*(1+Inputs!$D$35)),D12*(1-MIN(1,D28*(1-Inputs!$D$35)))*(1+D29*(1+Inputs!$D$35)))</f>
        <v/>
      </c>
      <c r="E38" s="29">
        <f>IF(Inputs!E10&gt;0,E32+E33*(1-MIN(1,E28*(1-Inputs!$D$35)))*(1+E29*(1+Inputs!$D$35)),E12*(1-MIN(1,E28*(1-Inputs!$D$35)))*(1+E29*(1+Inputs!$D$35)))</f>
        <v/>
      </c>
      <c r="F38" s="23" t="inlineStr">
        <is>
          <t>Churn down, expansion up by the flex</t>
        </is>
      </c>
    </row>
    <row r="39">
      <c r="B39" s="30" t="inlineStr">
        <is>
          <t>Net retention, % of base renewing</t>
        </is>
      </c>
      <c r="C39" s="31" t="inlineStr">
        <is>
          <t>%</t>
        </is>
      </c>
      <c r="D39" s="34">
        <f>IFERROR(D37/D12,0)</f>
        <v/>
      </c>
      <c r="E39" s="34">
        <f>IFERROR(E37/E12,0)</f>
        <v/>
      </c>
      <c r="F39" s="23" t="inlineStr"/>
    </row>
    <row r="40">
      <c r="B40" s="10" t="inlineStr">
        <is>
          <t>Net retention, % of full baseline</t>
        </is>
      </c>
      <c r="C40" s="2" t="inlineStr">
        <is>
          <t>%</t>
        </is>
      </c>
      <c r="D40" s="33">
        <f>IFERROR(D37/D10,0)</f>
        <v/>
      </c>
      <c r="E40" s="33">
        <f>IFERROR(E37/E10,0)</f>
        <v/>
      </c>
      <c r="F40" s="23" t="inlineStr">
        <is>
          <t>Treats slipped renewals as not retained this quarter</t>
        </is>
      </c>
    </row>
    <row r="41">
      <c r="B41" s="10" t="inlineStr">
        <is>
          <t>Versus prior-year same quarter</t>
        </is>
      </c>
      <c r="C41" s="2" t="inlineStr">
        <is>
          <t>pp</t>
        </is>
      </c>
      <c r="D41" s="35">
        <f>IF(N(Inputs!D34)=0,"",(D39-Inputs!D34)*100)</f>
        <v/>
      </c>
      <c r="E41" s="35">
        <f>IF(N(Inputs!E34)=0,"",(E39-Inputs!E34)*100)</f>
        <v/>
      </c>
      <c r="F41" s="23" t="inlineStr"/>
    </row>
    <row r="43">
      <c r="B43" s="19" t="inlineStr">
        <is>
          <t>Pacing cross-check (current quarter)</t>
        </is>
      </c>
      <c r="C43" s="20" t="n"/>
      <c r="D43" s="20" t="n"/>
      <c r="E43" s="20" t="n"/>
      <c r="F43" s="20" t="n"/>
    </row>
    <row r="44">
      <c r="B44" s="10" t="inlineStr">
        <is>
          <t>Expansion implied by pacing</t>
        </is>
      </c>
      <c r="C44" s="2" t="inlineStr">
        <is>
          <t>$</t>
        </is>
      </c>
      <c r="D44" s="29">
        <f>IF(AND(Inputs!D10&gt;0,N(Inputs!D31)&gt;0),N(Inputs!D30)/Inputs!D31,"")</f>
        <v/>
      </c>
      <c r="E44" s="29">
        <f>IF(AND(Inputs!E10&gt;0,N(Inputs!E31)&gt;0),N(Inputs!E30)/Inputs!E31,"")</f>
        <v/>
      </c>
      <c r="F44" s="23" t="inlineStr">
        <is>
          <t>Expansion booked to date / usual share by this week</t>
        </is>
      </c>
    </row>
    <row r="45">
      <c r="B45" s="10" t="inlineStr">
        <is>
          <t>Gap: pacing view less factor view</t>
        </is>
      </c>
      <c r="C45" s="2" t="inlineStr">
        <is>
          <t>%</t>
        </is>
      </c>
      <c r="D45" s="33">
        <f>IF(D44="","",IFERROR(D44/D25-1,""))</f>
        <v/>
      </c>
      <c r="E45" s="33">
        <f>IF(E44="","",IFERROR(E44/E25-1,""))</f>
        <v/>
      </c>
      <c r="F45" s="23" t="inlineStr">
        <is>
          <t>Above +/-15% means the expansion factors need a second look</t>
        </is>
      </c>
    </row>
    <row r="47">
      <c r="B47" s="19" t="inlineStr">
        <is>
          <t>Checks (all should read TRUE)</t>
        </is>
      </c>
      <c r="C47" s="20" t="n"/>
      <c r="D47" s="20" t="n"/>
      <c r="E47" s="20" t="n"/>
      <c r="F47" s="20" t="n"/>
    </row>
    <row r="48">
      <c r="B48" s="10" t="inlineStr">
        <is>
          <t>Churn rate between 0% and 100%</t>
        </is>
      </c>
      <c r="C48" s="2" t="inlineStr"/>
      <c r="D48" s="10">
        <f>AND(D28&gt;=0,D28&lt;=1)</f>
        <v/>
      </c>
      <c r="E48" s="10">
        <f>AND(E28&gt;=0,E28&lt;=1)</f>
        <v/>
      </c>
      <c r="F48" s="23" t="inlineStr"/>
    </row>
    <row r="49">
      <c r="B49" s="10" t="inlineStr">
        <is>
          <t>Renewed + churned to date within base renewing</t>
        </is>
      </c>
      <c r="C49" s="2" t="inlineStr"/>
      <c r="D49" s="10">
        <f>N(Inputs!D28)+N(Inputs!D29)&lt;=D12</f>
        <v/>
      </c>
      <c r="E49" s="10">
        <f>N(Inputs!E28)+N(Inputs!E29)&lt;=E12</f>
        <v/>
      </c>
      <c r="F49" s="23" t="inlineStr"/>
    </row>
    <row r="50">
      <c r="B50" s="10" t="inlineStr">
        <is>
          <t>Low &lt;= base &lt;= high</t>
        </is>
      </c>
      <c r="C50" s="2" t="inlineStr"/>
      <c r="D50" s="10">
        <f>AND(D36&lt;=D37,D37&lt;=D38)</f>
        <v/>
      </c>
      <c r="E50" s="10">
        <f>AND(E36&lt;=E37,E37&lt;=E38)</f>
        <v/>
      </c>
      <c r="F50" s="23" t="inlineStr"/>
    </row>
  </sheetData>
  <hyperlinks>
    <hyperlink xmlns:r="http://schemas.openxmlformats.org/officeDocument/2006/relationships" ref="B4" r:id="rId1"/>
  </hyperlinks>
  <pageMargins left="0.75" right="0.75" top="1" bottom="1" header="0.5" footer="0.5"/>
  <pageSetup orientation="landscape" fitToHeight="0" fitToWidth="1"/>
  <headerFooter>
    <oddHeader/>
    <oddFooter>&amp;L&amp;8 Shandalf NRR forecast  |  shandalf.com&amp;R&amp;8 Page &amp;P of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2026-10-01T01:52:34Z</dcterms:created>
  <dcterms:modified xmlns:dcterms="http://purl.org/dc/terms/" xmlns:xsi="http://www.w3.org/2001/XMLSchema-instance" xsi:type="dcterms:W3CDTF">2026-10-01T01:52:34Z</dcterms:modified>
</cp:coreProperties>
</file>